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drey\Documents\DOSSIER PRO_AMM_SAVONS\03. Compte Auto_entrepreneur\Activité SAVONS\Ventes Savons\Bon de commande\"/>
    </mc:Choice>
  </mc:AlternateContent>
  <xr:revisionPtr revIDLastSave="0" documentId="8_{BCEB573D-1526-44B3-9CBA-AC91C711E2CE}" xr6:coauthVersionLast="47" xr6:coauthVersionMax="47" xr10:uidLastSave="{00000000-0000-0000-0000-000000000000}"/>
  <bookViews>
    <workbookView xWindow="-108" yWindow="-108" windowWidth="23256" windowHeight="12576" xr2:uid="{47145668-91DA-416C-8F92-624A2C2AACBF}"/>
  </bookViews>
  <sheets>
    <sheet name="Bon de commande" sheetId="1" r:id="rId1"/>
    <sheet name="Calcul frais de port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N38" i="1"/>
  <c r="N37" i="1"/>
  <c r="N36" i="1"/>
  <c r="N35" i="1"/>
  <c r="N34" i="1"/>
  <c r="N33" i="1"/>
  <c r="N32" i="1"/>
  <c r="N31" i="1"/>
  <c r="L39" i="1"/>
  <c r="I39" i="1"/>
  <c r="L40" i="1"/>
  <c r="I40" i="1"/>
  <c r="B11" i="1" l="1"/>
  <c r="C39" i="1"/>
  <c r="F39" i="1"/>
  <c r="F40" i="1"/>
  <c r="C41" i="1" l="1"/>
  <c r="C42" i="1"/>
  <c r="N42" i="1" s="1"/>
  <c r="C44" i="1" l="1"/>
  <c r="N45" i="1" s="1"/>
  <c r="N47" i="1" s="1"/>
</calcChain>
</file>

<file path=xl/sharedStrings.xml><?xml version="1.0" encoding="utf-8"?>
<sst xmlns="http://schemas.openxmlformats.org/spreadsheetml/2006/main" count="55" uniqueCount="47">
  <si>
    <t>BIC : BOUS FRPP XXX</t>
  </si>
  <si>
    <t>IBAN : FR76 4061 8802 8500 0404 0662 723</t>
  </si>
  <si>
    <t>Banque : Boursorama Banque</t>
  </si>
  <si>
    <t>Coordonnées bancaires :</t>
  </si>
  <si>
    <t>Votre commande sera traitée dans la semaine de la réception du paiement.</t>
  </si>
  <si>
    <t>Montant total de la commande</t>
  </si>
  <si>
    <t>Frais de port :</t>
  </si>
  <si>
    <t>* excluant les frais de port</t>
  </si>
  <si>
    <t>1 SAVON OFFERT pour minimum 35€ d'achat*</t>
  </si>
  <si>
    <t>Nombre de savons commandés</t>
  </si>
  <si>
    <t>Savon Oriental</t>
  </si>
  <si>
    <t>Savon aux baies de Laurier</t>
  </si>
  <si>
    <t>Savon des Îles</t>
  </si>
  <si>
    <t>Savon Gourmand</t>
  </si>
  <si>
    <t>Savon Après-Soleil</t>
  </si>
  <si>
    <t>Savon Exfoliant</t>
  </si>
  <si>
    <t>TOTAL</t>
  </si>
  <si>
    <t>Quantité</t>
  </si>
  <si>
    <t>Prix Unitaire</t>
  </si>
  <si>
    <t>Savons</t>
  </si>
  <si>
    <t>Savon de 25 grammes</t>
  </si>
  <si>
    <t>Savon de 100 grammes</t>
  </si>
  <si>
    <t>Détail de la commande:</t>
  </si>
  <si>
    <r>
      <t xml:space="preserve"> - </t>
    </r>
    <r>
      <rPr>
        <b/>
        <sz val="11"/>
        <color theme="1"/>
        <rFont val="Verdana"/>
        <family val="2"/>
      </rPr>
      <t>Lydia</t>
    </r>
    <r>
      <rPr>
        <sz val="11"/>
        <color theme="1"/>
        <rFont val="Verdana"/>
        <family val="2"/>
      </rPr>
      <t xml:space="preserve"> (smartphone)</t>
    </r>
  </si>
  <si>
    <r>
      <t xml:space="preserve"> - </t>
    </r>
    <r>
      <rPr>
        <b/>
        <sz val="11"/>
        <color theme="1"/>
        <rFont val="Verdana"/>
        <family val="2"/>
      </rPr>
      <t>Virement bancaire</t>
    </r>
    <r>
      <rPr>
        <sz val="11"/>
        <color theme="1"/>
        <rFont val="Verdana"/>
        <family val="2"/>
      </rPr>
      <t xml:space="preserve"> (cf RIB mentionné en bas du bon de commande)</t>
    </r>
  </si>
  <si>
    <r>
      <t xml:space="preserve"> - </t>
    </r>
    <r>
      <rPr>
        <b/>
        <sz val="11"/>
        <color theme="1"/>
        <rFont val="Verdana"/>
        <family val="2"/>
      </rPr>
      <t>Chèque</t>
    </r>
    <r>
      <rPr>
        <sz val="11"/>
        <color theme="1"/>
        <rFont val="Verdana"/>
        <family val="2"/>
      </rPr>
      <t xml:space="preserve"> (ordre: Audrey Coullet)</t>
    </r>
  </si>
  <si>
    <r>
      <t xml:space="preserve">Votre commande doit être envoyée par </t>
    </r>
    <r>
      <rPr>
        <b/>
        <u/>
        <sz val="11"/>
        <color theme="1"/>
        <rFont val="Verdana"/>
        <family val="2"/>
      </rPr>
      <t>email</t>
    </r>
    <r>
      <rPr>
        <sz val="11"/>
        <color theme="1"/>
        <rFont val="Verdana"/>
        <family val="2"/>
      </rPr>
      <t xml:space="preserve"> à </t>
    </r>
    <r>
      <rPr>
        <b/>
        <sz val="11"/>
        <color rgb="FF0070C0"/>
        <rFont val="Verdana"/>
        <family val="2"/>
      </rPr>
      <t>contact@lessavonsdurandonneur.fr</t>
    </r>
    <r>
      <rPr>
        <sz val="11"/>
        <color theme="1"/>
        <rFont val="Verdana"/>
        <family val="2"/>
      </rPr>
      <t xml:space="preserve"> accompagnée du </t>
    </r>
    <r>
      <rPr>
        <b/>
        <u/>
        <sz val="11"/>
        <color theme="1"/>
        <rFont val="Verdana"/>
        <family val="2"/>
      </rPr>
      <t>règlement</t>
    </r>
    <r>
      <rPr>
        <sz val="11"/>
        <color theme="1"/>
        <rFont val="Verdana"/>
        <family val="2"/>
      </rPr>
      <t xml:space="preserve"> qui peut se faire soit par:</t>
    </r>
  </si>
  <si>
    <t>Adresse postale:</t>
  </si>
  <si>
    <t>Téléphone:</t>
  </si>
  <si>
    <t>Email:</t>
  </si>
  <si>
    <t>Votre nom / prénom:</t>
  </si>
  <si>
    <t>BON DE COMMANDE</t>
  </si>
  <si>
    <t>www.lessavonsdurandonneur.fr</t>
  </si>
  <si>
    <t>Web:</t>
  </si>
  <si>
    <t>73 000 Jacob-Bellecombette</t>
  </si>
  <si>
    <t>23 rue Ernest Grangeat</t>
  </si>
  <si>
    <t>Adresse:</t>
  </si>
  <si>
    <t>06.62.36.53.25</t>
  </si>
  <si>
    <t>contact@lessavonsdurandonneur.fr</t>
  </si>
  <si>
    <t>LES SAVONS DU RANDONNEUR</t>
  </si>
  <si>
    <t>Frais de port</t>
  </si>
  <si>
    <t>Nombres de savons</t>
  </si>
  <si>
    <t>Savon Olive Karité</t>
  </si>
  <si>
    <t xml:space="preserve">Audrey Coullet – Les Savons du Randonneur -  SIREN 884 852 096 </t>
  </si>
  <si>
    <t>Savon Enfants</t>
  </si>
  <si>
    <t>Savon Noël</t>
  </si>
  <si>
    <t>Pochette Savon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</si>
</sst>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rgb="FF80808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color theme="0"/>
      <name val="Verdana"/>
      <family val="2"/>
    </font>
    <font>
      <sz val="8"/>
      <color theme="1"/>
      <name val="Verdana"/>
      <family val="2"/>
    </font>
    <font>
      <i/>
      <sz val="11"/>
      <color rgb="FFC00000"/>
      <name val="Verdana"/>
      <family val="2"/>
    </font>
    <font>
      <i/>
      <sz val="11"/>
      <color theme="0"/>
      <name val="Verdana"/>
      <family val="2"/>
    </font>
    <font>
      <sz val="11"/>
      <color rgb="FFFF0000"/>
      <name val="Verdana"/>
      <family val="2"/>
    </font>
    <font>
      <u/>
      <sz val="12"/>
      <color theme="1"/>
      <name val="Verdana"/>
      <family val="2"/>
    </font>
    <font>
      <u/>
      <sz val="11"/>
      <color theme="1"/>
      <name val="Verdana"/>
      <family val="2"/>
    </font>
    <font>
      <b/>
      <u/>
      <sz val="11"/>
      <color theme="1"/>
      <name val="Verdana"/>
      <family val="2"/>
    </font>
    <font>
      <b/>
      <sz val="11"/>
      <color rgb="FF0070C0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Verdana"/>
      <family val="2"/>
    </font>
    <font>
      <sz val="11"/>
      <name val="Verdana"/>
      <family val="2"/>
    </font>
    <font>
      <i/>
      <sz val="11"/>
      <color rgb="FFFF0000"/>
      <name val="Verdana"/>
      <family val="2"/>
    </font>
    <font>
      <sz val="8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CE6EA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3BB2BF"/>
      </right>
      <top/>
      <bottom style="thin">
        <color rgb="FF3BB2BF"/>
      </bottom>
      <diagonal/>
    </border>
    <border>
      <left/>
      <right/>
      <top/>
      <bottom style="thin">
        <color rgb="FF3BB2BF"/>
      </bottom>
      <diagonal/>
    </border>
    <border>
      <left style="thin">
        <color rgb="FF3BB2BF"/>
      </left>
      <right/>
      <top/>
      <bottom style="thin">
        <color rgb="FF3BB2BF"/>
      </bottom>
      <diagonal/>
    </border>
    <border>
      <left style="thin">
        <color indexed="64"/>
      </left>
      <right style="thin">
        <color rgb="FF3BB2BF"/>
      </right>
      <top style="thin">
        <color indexed="64"/>
      </top>
      <bottom style="thin">
        <color indexed="64"/>
      </bottom>
      <diagonal/>
    </border>
    <border>
      <left style="thin">
        <color rgb="FF3BB2BF"/>
      </left>
      <right/>
      <top/>
      <bottom/>
      <diagonal/>
    </border>
    <border>
      <left/>
      <right style="thin">
        <color rgb="FF3BB2BF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3BB2BF"/>
      </right>
      <top style="thin">
        <color rgb="FF3BB2BF"/>
      </top>
      <bottom/>
      <diagonal/>
    </border>
    <border>
      <left/>
      <right/>
      <top style="thin">
        <color rgb="FF3BB2BF"/>
      </top>
      <bottom/>
      <diagonal/>
    </border>
    <border>
      <left style="thin">
        <color rgb="FF3BB2BF"/>
      </left>
      <right/>
      <top style="thin">
        <color rgb="FF3BB2BF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44" fontId="7" fillId="0" borderId="4" xfId="1" applyFont="1" applyBorder="1" applyAlignment="1" applyProtection="1">
      <alignment horizontal="center"/>
    </xf>
    <xf numFmtId="0" fontId="7" fillId="0" borderId="0" xfId="0" applyFont="1"/>
    <xf numFmtId="0" fontId="2" fillId="0" borderId="5" xfId="0" applyFont="1" applyBorder="1"/>
    <xf numFmtId="0" fontId="2" fillId="0" borderId="6" xfId="0" applyFont="1" applyBorder="1"/>
    <xf numFmtId="44" fontId="2" fillId="0" borderId="6" xfId="1" applyFont="1" applyBorder="1" applyAlignment="1" applyProtection="1">
      <alignment horizontal="center"/>
    </xf>
    <xf numFmtId="0" fontId="2" fillId="0" borderId="0" xfId="0" applyFont="1" applyAlignment="1">
      <alignment horizontal="right"/>
    </xf>
    <xf numFmtId="164" fontId="8" fillId="0" borderId="0" xfId="0" applyNumberFormat="1" applyFont="1" applyAlignment="1">
      <alignment horizontal="center"/>
    </xf>
    <xf numFmtId="164" fontId="2" fillId="0" borderId="0" xfId="0" applyNumberFormat="1" applyFont="1"/>
    <xf numFmtId="0" fontId="9" fillId="0" borderId="0" xfId="0" applyFont="1"/>
    <xf numFmtId="0" fontId="9" fillId="0" borderId="5" xfId="0" applyFont="1" applyBorder="1"/>
    <xf numFmtId="0" fontId="10" fillId="0" borderId="0" xfId="0" applyFont="1"/>
    <xf numFmtId="0" fontId="11" fillId="0" borderId="0" xfId="0" applyFont="1"/>
    <xf numFmtId="0" fontId="10" fillId="0" borderId="5" xfId="0" applyFont="1" applyBorder="1"/>
    <xf numFmtId="0" fontId="2" fillId="0" borderId="6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left"/>
    </xf>
    <xf numFmtId="44" fontId="12" fillId="0" borderId="6" xfId="1" applyFont="1" applyBorder="1" applyAlignment="1" applyProtection="1">
      <alignment horizontal="center"/>
    </xf>
    <xf numFmtId="0" fontId="2" fillId="0" borderId="0" xfId="0" applyFont="1" applyAlignment="1">
      <alignment horizontal="center" wrapText="1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13" fillId="0" borderId="5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9" xfId="0" applyFont="1" applyBorder="1" applyAlignment="1">
      <alignment wrapText="1"/>
    </xf>
    <xf numFmtId="0" fontId="13" fillId="0" borderId="10" xfId="0" applyFont="1" applyBorder="1"/>
    <xf numFmtId="0" fontId="14" fillId="0" borderId="0" xfId="0" applyFont="1"/>
    <xf numFmtId="0" fontId="2" fillId="0" borderId="0" xfId="0" applyFont="1" applyAlignment="1">
      <alignment vertical="center" wrapText="1"/>
    </xf>
    <xf numFmtId="14" fontId="2" fillId="0" borderId="0" xfId="0" applyNumberFormat="1" applyFont="1"/>
    <xf numFmtId="14" fontId="7" fillId="0" borderId="0" xfId="0" applyNumberFormat="1" applyFont="1"/>
    <xf numFmtId="0" fontId="18" fillId="0" borderId="0" xfId="2" applyFont="1" applyAlignment="1" applyProtection="1">
      <alignment horizontal="left"/>
    </xf>
    <xf numFmtId="0" fontId="19" fillId="0" borderId="0" xfId="0" applyFont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1" fontId="2" fillId="3" borderId="0" xfId="0" applyNumberFormat="1" applyFont="1" applyFill="1" applyBorder="1" applyAlignment="1" applyProtection="1">
      <alignment horizontal="center"/>
      <protection locked="0"/>
    </xf>
    <xf numFmtId="164" fontId="12" fillId="0" borderId="0" xfId="0" applyNumberFormat="1" applyFont="1" applyAlignment="1">
      <alignment horizontal="center"/>
    </xf>
    <xf numFmtId="0" fontId="12" fillId="2" borderId="0" xfId="0" applyFont="1" applyFill="1" applyAlignment="1">
      <alignment horizontal="center"/>
    </xf>
    <xf numFmtId="0" fontId="20" fillId="0" borderId="6" xfId="0" applyFont="1" applyBorder="1" applyAlignment="1">
      <alignment horizontal="right"/>
    </xf>
    <xf numFmtId="2" fontId="12" fillId="0" borderId="6" xfId="0" applyNumberFormat="1" applyFont="1" applyBorder="1" applyAlignment="1">
      <alignment horizontal="center"/>
    </xf>
    <xf numFmtId="0" fontId="12" fillId="0" borderId="0" xfId="0" applyFont="1"/>
    <xf numFmtId="0" fontId="12" fillId="0" borderId="6" xfId="0" applyFont="1" applyBorder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21" fillId="0" borderId="0" xfId="0" applyFont="1"/>
    <xf numFmtId="0" fontId="8" fillId="0" borderId="0" xfId="0" applyFont="1"/>
    <xf numFmtId="0" fontId="7" fillId="4" borderId="0" xfId="0" applyFont="1" applyFill="1" applyAlignment="1">
      <alignment horizontal="center" vertical="center" wrapText="1"/>
    </xf>
    <xf numFmtId="10" fontId="2" fillId="3" borderId="13" xfId="0" applyNumberFormat="1" applyFont="1" applyFill="1" applyBorder="1" applyAlignment="1" applyProtection="1">
      <alignment horizontal="center"/>
      <protection locked="0"/>
    </xf>
    <xf numFmtId="10" fontId="2" fillId="3" borderId="12" xfId="0" applyNumberFormat="1" applyFont="1" applyFill="1" applyBorder="1" applyAlignment="1" applyProtection="1">
      <alignment horizontal="center"/>
      <protection locked="0"/>
    </xf>
    <xf numFmtId="10" fontId="2" fillId="3" borderId="1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center" wrapText="1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33065" cy="1738816"/>
    <xdr:pic>
      <xdr:nvPicPr>
        <xdr:cNvPr id="2" name="Image 1">
          <a:extLst>
            <a:ext uri="{FF2B5EF4-FFF2-40B4-BE49-F238E27FC236}">
              <a16:creationId xmlns:a16="http://schemas.microsoft.com/office/drawing/2014/main" id="{E01DAE7C-6463-4CF9-B084-974DBD516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33065" cy="173881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essavonsdurandonneur.fr/" TargetMode="External"/><Relationship Id="rId1" Type="http://schemas.openxmlformats.org/officeDocument/2006/relationships/hyperlink" Target="mailto:contact@lessavonsdurandonneur.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48130-D1EF-45B9-9313-DD25858B5211}">
  <sheetPr>
    <pageSetUpPr fitToPage="1"/>
  </sheetPr>
  <dimension ref="A1:O59"/>
  <sheetViews>
    <sheetView showGridLines="0" tabSelected="1" topLeftCell="A28" zoomScale="73" zoomScaleNormal="85" workbookViewId="0">
      <selection activeCell="C38" sqref="C38"/>
    </sheetView>
  </sheetViews>
  <sheetFormatPr baseColWidth="10" defaultRowHeight="13.8" x14ac:dyDescent="0.25"/>
  <cols>
    <col min="1" max="1" width="36" style="1" customWidth="1"/>
    <col min="2" max="2" width="15.6640625" style="1" customWidth="1"/>
    <col min="3" max="3" width="9.6640625" style="1" customWidth="1"/>
    <col min="4" max="4" width="3.77734375" style="1" customWidth="1"/>
    <col min="5" max="5" width="15.6640625" style="1" customWidth="1"/>
    <col min="6" max="6" width="9.6640625" style="1" customWidth="1"/>
    <col min="7" max="7" width="3.77734375" style="1" customWidth="1"/>
    <col min="8" max="8" width="15.6640625" style="1" customWidth="1"/>
    <col min="9" max="9" width="9.6640625" style="1" customWidth="1"/>
    <col min="10" max="10" width="3.77734375" style="1" customWidth="1"/>
    <col min="11" max="11" width="15.6640625" style="1" customWidth="1"/>
    <col min="12" max="12" width="9.6640625" style="1" customWidth="1"/>
    <col min="13" max="13" width="3.77734375" style="1" customWidth="1"/>
    <col min="14" max="14" width="20.88671875" style="1" customWidth="1"/>
    <col min="15" max="15" width="41.109375" style="1" customWidth="1"/>
    <col min="16" max="16384" width="11.5546875" style="1"/>
  </cols>
  <sheetData>
    <row r="1" spans="1:14" x14ac:dyDescent="0.25">
      <c r="B1" s="49" t="s">
        <v>39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x14ac:dyDescent="0.25"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4" ht="19.8" customHeight="1" x14ac:dyDescent="0.25">
      <c r="B3" s="48" t="s">
        <v>29</v>
      </c>
      <c r="C3" s="46" t="s">
        <v>38</v>
      </c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4" ht="19.8" customHeight="1" x14ac:dyDescent="0.25">
      <c r="B4" s="48" t="s">
        <v>28</v>
      </c>
      <c r="C4" s="47" t="s">
        <v>37</v>
      </c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4" ht="19.8" customHeight="1" x14ac:dyDescent="0.25">
      <c r="B5" s="48" t="s">
        <v>36</v>
      </c>
      <c r="C5" s="47" t="s">
        <v>35</v>
      </c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4" ht="19.8" customHeight="1" x14ac:dyDescent="0.25">
      <c r="C6" s="47" t="s">
        <v>34</v>
      </c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4" ht="19.8" customHeight="1" x14ac:dyDescent="0.25">
      <c r="B7" s="1" t="s">
        <v>33</v>
      </c>
      <c r="C7" s="46" t="s">
        <v>32</v>
      </c>
      <c r="D7" s="46"/>
      <c r="E7" s="46"/>
      <c r="F7" s="46"/>
      <c r="G7" s="46"/>
      <c r="H7" s="46"/>
      <c r="I7" s="46"/>
      <c r="J7" s="46"/>
      <c r="K7" s="46"/>
      <c r="L7" s="46"/>
      <c r="M7" s="46"/>
    </row>
    <row r="9" spans="1:14" ht="25.2" customHeight="1" x14ac:dyDescent="0.25"/>
    <row r="11" spans="1:14" x14ac:dyDescent="0.25">
      <c r="A11" s="10" t="s">
        <v>31</v>
      </c>
      <c r="B11" s="45">
        <f ca="1">TODAY()</f>
        <v>44483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4" spans="1:14" ht="18.600000000000001" customHeight="1" x14ac:dyDescent="0.25">
      <c r="A14" s="14" t="s">
        <v>30</v>
      </c>
      <c r="B14" s="64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6"/>
    </row>
    <row r="15" spans="1:14" ht="18.600000000000001" customHeight="1" x14ac:dyDescent="0.25">
      <c r="A15" s="14" t="s">
        <v>29</v>
      </c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/>
    </row>
    <row r="16" spans="1:14" ht="18.600000000000001" customHeight="1" x14ac:dyDescent="0.25">
      <c r="A16" s="14" t="s">
        <v>28</v>
      </c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6"/>
    </row>
    <row r="17" spans="1:15" ht="18.600000000000001" customHeight="1" x14ac:dyDescent="0.25">
      <c r="A17" s="14" t="s">
        <v>27</v>
      </c>
      <c r="B17" s="64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6"/>
    </row>
    <row r="18" spans="1:15" ht="18.600000000000001" customHeight="1" x14ac:dyDescent="0.25">
      <c r="A18" s="14"/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6"/>
    </row>
    <row r="20" spans="1:15" ht="47.4" customHeight="1" x14ac:dyDescent="0.25">
      <c r="A20" s="67" t="s">
        <v>26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43"/>
    </row>
    <row r="21" spans="1:15" x14ac:dyDescent="0.25">
      <c r="A21" s="1" t="s">
        <v>25</v>
      </c>
    </row>
    <row r="22" spans="1:15" x14ac:dyDescent="0.25">
      <c r="A22" s="1" t="s">
        <v>24</v>
      </c>
    </row>
    <row r="23" spans="1:15" x14ac:dyDescent="0.25">
      <c r="A23" s="1" t="s">
        <v>23</v>
      </c>
    </row>
    <row r="24" spans="1:15" ht="34.200000000000003" customHeight="1" x14ac:dyDescent="0.25"/>
    <row r="25" spans="1:15" x14ac:dyDescent="0.25">
      <c r="A25" s="42" t="s">
        <v>22</v>
      </c>
    </row>
    <row r="26" spans="1:15" x14ac:dyDescent="0.25">
      <c r="A26" s="42"/>
    </row>
    <row r="27" spans="1:15" ht="16.2" x14ac:dyDescent="0.3">
      <c r="A27" s="41"/>
      <c r="B27" s="40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8"/>
    </row>
    <row r="28" spans="1:15" ht="26.4" customHeight="1" x14ac:dyDescent="0.3">
      <c r="A28" s="37"/>
      <c r="B28" s="63" t="s">
        <v>21</v>
      </c>
      <c r="C28" s="63"/>
      <c r="D28" s="59"/>
      <c r="E28" s="63" t="s">
        <v>20</v>
      </c>
      <c r="F28" s="63"/>
      <c r="G28" s="59"/>
      <c r="H28" s="63" t="s">
        <v>44</v>
      </c>
      <c r="I28" s="63"/>
      <c r="J28" s="59"/>
      <c r="K28" s="63" t="s">
        <v>45</v>
      </c>
      <c r="L28" s="63"/>
      <c r="M28" s="31"/>
      <c r="N28" s="12"/>
    </row>
    <row r="29" spans="1:15" ht="20.399999999999999" customHeight="1" x14ac:dyDescent="0.25">
      <c r="A29" s="36" t="s">
        <v>19</v>
      </c>
      <c r="B29" s="35" t="s">
        <v>18</v>
      </c>
      <c r="C29" s="34" t="s">
        <v>17</v>
      </c>
      <c r="D29" s="31"/>
      <c r="E29" s="35" t="s">
        <v>18</v>
      </c>
      <c r="F29" s="34" t="s">
        <v>17</v>
      </c>
      <c r="G29" s="31"/>
      <c r="H29" s="35" t="s">
        <v>18</v>
      </c>
      <c r="I29" s="34" t="s">
        <v>17</v>
      </c>
      <c r="J29" s="31"/>
      <c r="K29" s="35" t="s">
        <v>18</v>
      </c>
      <c r="L29" s="34" t="s">
        <v>17</v>
      </c>
      <c r="M29" s="31"/>
      <c r="N29" s="33" t="s">
        <v>16</v>
      </c>
    </row>
    <row r="30" spans="1:15" x14ac:dyDescent="0.25">
      <c r="A30" s="1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2"/>
    </row>
    <row r="31" spans="1:15" ht="19.2" customHeight="1" x14ac:dyDescent="0.25">
      <c r="A31" s="11" t="s">
        <v>15</v>
      </c>
      <c r="B31" s="58">
        <v>5.5</v>
      </c>
      <c r="C31" s="32"/>
      <c r="D31" s="31"/>
      <c r="E31" s="58">
        <v>1.5</v>
      </c>
      <c r="F31" s="32"/>
      <c r="G31" s="31"/>
      <c r="H31" s="58"/>
      <c r="I31" s="23"/>
      <c r="J31" s="31"/>
      <c r="K31" s="31"/>
      <c r="L31" s="31"/>
      <c r="M31" s="31"/>
      <c r="N31" s="13">
        <f>C31*B31+E31*F31+H31*I31+K31*L31</f>
        <v>0</v>
      </c>
    </row>
    <row r="32" spans="1:15" ht="19.2" customHeight="1" x14ac:dyDescent="0.25">
      <c r="A32" s="11" t="s">
        <v>14</v>
      </c>
      <c r="B32" s="58">
        <v>5.5</v>
      </c>
      <c r="C32" s="32"/>
      <c r="D32" s="31"/>
      <c r="E32" s="58">
        <v>1.5</v>
      </c>
      <c r="F32" s="32"/>
      <c r="G32" s="31"/>
      <c r="H32" s="58"/>
      <c r="I32" s="23"/>
      <c r="J32" s="31"/>
      <c r="K32" s="58"/>
      <c r="L32" s="23"/>
      <c r="M32" s="31"/>
      <c r="N32" s="13">
        <f t="shared" ref="N32:N38" si="0">C32*B32+E32*F32+H32*I32+K32*L32</f>
        <v>0</v>
      </c>
    </row>
    <row r="33" spans="1:15" ht="19.2" customHeight="1" x14ac:dyDescent="0.25">
      <c r="A33" s="11" t="s">
        <v>13</v>
      </c>
      <c r="B33" s="58">
        <v>5.5</v>
      </c>
      <c r="C33" s="32"/>
      <c r="D33" s="31"/>
      <c r="E33" s="58">
        <v>1.5</v>
      </c>
      <c r="F33" s="32"/>
      <c r="G33" s="31"/>
      <c r="H33" s="58">
        <v>2</v>
      </c>
      <c r="I33" s="32"/>
      <c r="J33" s="31"/>
      <c r="K33" s="58"/>
      <c r="L33" s="58"/>
      <c r="M33" s="31"/>
      <c r="N33" s="13">
        <f t="shared" si="0"/>
        <v>0</v>
      </c>
    </row>
    <row r="34" spans="1:15" ht="19.2" customHeight="1" x14ac:dyDescent="0.25">
      <c r="A34" s="11" t="s">
        <v>12</v>
      </c>
      <c r="B34" s="58">
        <v>6</v>
      </c>
      <c r="C34" s="32"/>
      <c r="D34" s="31"/>
      <c r="E34" s="58">
        <v>1.5</v>
      </c>
      <c r="F34" s="32"/>
      <c r="G34" s="31"/>
      <c r="H34" s="58"/>
      <c r="I34" s="23"/>
      <c r="J34" s="31"/>
      <c r="K34" s="58"/>
      <c r="L34" s="23"/>
      <c r="M34" s="31"/>
      <c r="N34" s="13">
        <f t="shared" si="0"/>
        <v>0</v>
      </c>
    </row>
    <row r="35" spans="1:15" ht="19.2" customHeight="1" x14ac:dyDescent="0.25">
      <c r="A35" s="11" t="s">
        <v>11</v>
      </c>
      <c r="B35" s="58">
        <v>6</v>
      </c>
      <c r="C35" s="32"/>
      <c r="D35" s="31"/>
      <c r="E35" s="58">
        <v>1.5</v>
      </c>
      <c r="F35" s="32"/>
      <c r="G35" s="31"/>
      <c r="H35" s="58"/>
      <c r="I35" s="23"/>
      <c r="J35" s="31"/>
      <c r="K35" s="58"/>
      <c r="L35" s="23"/>
      <c r="M35" s="31"/>
      <c r="N35" s="13">
        <f t="shared" si="0"/>
        <v>0</v>
      </c>
    </row>
    <row r="36" spans="1:15" ht="19.2" customHeight="1" x14ac:dyDescent="0.25">
      <c r="A36" s="11" t="s">
        <v>42</v>
      </c>
      <c r="B36" s="58">
        <v>5.5</v>
      </c>
      <c r="C36" s="32"/>
      <c r="D36" s="31"/>
      <c r="E36" s="58">
        <v>1.5</v>
      </c>
      <c r="F36" s="51"/>
      <c r="G36" s="31"/>
      <c r="H36" s="58">
        <v>2</v>
      </c>
      <c r="I36" s="51"/>
      <c r="J36" s="31"/>
      <c r="K36" s="58">
        <v>1.2</v>
      </c>
      <c r="L36" s="51"/>
      <c r="M36" s="31"/>
      <c r="N36" s="13">
        <f t="shared" si="0"/>
        <v>0</v>
      </c>
    </row>
    <row r="37" spans="1:15" ht="19.2" customHeight="1" x14ac:dyDescent="0.25">
      <c r="A37" s="11" t="s">
        <v>10</v>
      </c>
      <c r="B37" s="58">
        <v>5.5</v>
      </c>
      <c r="C37" s="32"/>
      <c r="D37" s="31"/>
      <c r="E37" s="58"/>
      <c r="F37" s="23"/>
      <c r="G37" s="31"/>
      <c r="H37" s="23"/>
      <c r="I37" s="23"/>
      <c r="J37" s="31"/>
      <c r="K37" s="23"/>
      <c r="L37" s="23"/>
      <c r="M37" s="31"/>
      <c r="N37" s="13">
        <f t="shared" si="0"/>
        <v>0</v>
      </c>
    </row>
    <row r="38" spans="1:15" ht="19.2" customHeight="1" x14ac:dyDescent="0.25">
      <c r="A38" s="11" t="s">
        <v>46</v>
      </c>
      <c r="B38" s="58">
        <v>5</v>
      </c>
      <c r="C38" s="51"/>
      <c r="D38" s="31"/>
      <c r="E38" s="58"/>
      <c r="F38" s="23"/>
      <c r="G38" s="31"/>
      <c r="H38" s="23"/>
      <c r="I38" s="23"/>
      <c r="J38" s="31"/>
      <c r="K38" s="23"/>
      <c r="L38" s="23"/>
      <c r="M38" s="31"/>
      <c r="N38" s="13">
        <f t="shared" si="0"/>
        <v>0</v>
      </c>
    </row>
    <row r="39" spans="1:15" x14ac:dyDescent="0.25">
      <c r="A39" s="11"/>
      <c r="B39" s="23"/>
      <c r="C39" s="15">
        <f>SUM(C31:C37)*100</f>
        <v>0</v>
      </c>
      <c r="D39" s="15"/>
      <c r="E39" s="15"/>
      <c r="F39" s="15">
        <f>SUM(F31:F37)*25</f>
        <v>0</v>
      </c>
      <c r="G39" s="15"/>
      <c r="H39" s="15"/>
      <c r="I39" s="60">
        <f>SUM(I31:I37)*30</f>
        <v>0</v>
      </c>
      <c r="J39" s="15"/>
      <c r="K39" s="15"/>
      <c r="L39" s="15">
        <f>SUM(L31:L37)*10</f>
        <v>0</v>
      </c>
      <c r="M39" s="15"/>
      <c r="N39" s="30"/>
    </row>
    <row r="40" spans="1:15" x14ac:dyDescent="0.25">
      <c r="A40" s="29" t="s">
        <v>9</v>
      </c>
      <c r="B40" s="28"/>
      <c r="C40" s="27" t="str">
        <f>SUM(C31:C37)&amp;" savon des 100grs"</f>
        <v>0 savon des 100grs</v>
      </c>
      <c r="D40" s="25"/>
      <c r="E40" s="26"/>
      <c r="F40" s="26" t="str">
        <f>SUM(F31:F37)&amp;" savon des 25grs"</f>
        <v>0 savon des 25grs</v>
      </c>
      <c r="G40" s="25"/>
      <c r="H40" s="26"/>
      <c r="I40" s="26" t="str">
        <f>SUM(I31:I37)&amp;" savon enfants"</f>
        <v>0 savon enfants</v>
      </c>
      <c r="J40" s="25"/>
      <c r="K40" s="26"/>
      <c r="L40" s="26" t="str">
        <f>SUM(L31:L37)&amp;" savon Noël"</f>
        <v>0 savon Noël</v>
      </c>
      <c r="M40" s="25"/>
      <c r="N40" s="22"/>
    </row>
    <row r="41" spans="1:15" x14ac:dyDescent="0.25">
      <c r="A41" s="11"/>
      <c r="B41" s="23"/>
      <c r="C41" s="24">
        <f>ROUNDUP((F39+C39)/100,0)</f>
        <v>0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2"/>
    </row>
    <row r="42" spans="1:15" x14ac:dyDescent="0.25">
      <c r="A42" s="21" t="s">
        <v>8</v>
      </c>
      <c r="B42" s="19"/>
      <c r="C42" s="20">
        <f>IF(SUM(N31:N37)&gt;35,1,0)</f>
        <v>0</v>
      </c>
      <c r="D42" s="20"/>
      <c r="E42" s="20"/>
      <c r="F42" s="24"/>
      <c r="G42" s="24"/>
      <c r="H42" s="20"/>
      <c r="I42" s="24"/>
      <c r="J42" s="24"/>
      <c r="K42" s="20"/>
      <c r="L42" s="24"/>
      <c r="M42" s="53"/>
      <c r="N42" s="54" t="str">
        <f>IF(C42=1,"1 savon offert","")</f>
        <v/>
      </c>
    </row>
    <row r="43" spans="1:15" x14ac:dyDescent="0.25">
      <c r="A43" s="18" t="s">
        <v>7</v>
      </c>
      <c r="B43" s="17"/>
      <c r="C43" s="61"/>
      <c r="D43" s="61"/>
      <c r="E43" s="61"/>
      <c r="F43" s="15"/>
      <c r="G43" s="15"/>
      <c r="H43" s="61"/>
      <c r="I43" s="15"/>
      <c r="J43" s="15"/>
      <c r="K43" s="61"/>
      <c r="L43" s="15"/>
      <c r="M43" s="52"/>
      <c r="N43" s="55"/>
      <c r="O43" s="16"/>
    </row>
    <row r="44" spans="1:15" x14ac:dyDescent="0.25">
      <c r="A44" s="11"/>
      <c r="C44" s="15">
        <f>ROUNDUP((F39+C39+I39+L39)/100+C42,0)</f>
        <v>0</v>
      </c>
      <c r="D44" s="62"/>
      <c r="E44" s="62"/>
      <c r="F44" s="62"/>
      <c r="G44" s="62"/>
      <c r="H44" s="62"/>
      <c r="I44" s="62"/>
      <c r="J44" s="62"/>
      <c r="K44" s="62"/>
      <c r="L44" s="62"/>
      <c r="M44" s="56"/>
      <c r="N44" s="57"/>
    </row>
    <row r="45" spans="1:15" x14ac:dyDescent="0.25">
      <c r="A45" s="11"/>
      <c r="C45" s="14" t="s">
        <v>6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3" t="e">
        <f>VLOOKUP(C44,'Calcul frais de port'!A2:B19,2,FALSE)</f>
        <v>#N/A</v>
      </c>
    </row>
    <row r="46" spans="1:15" x14ac:dyDescent="0.25">
      <c r="A46" s="11"/>
      <c r="N46" s="12"/>
    </row>
    <row r="47" spans="1:15" x14ac:dyDescent="0.25">
      <c r="A47" s="11"/>
      <c r="B47" s="10" t="s">
        <v>5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9" t="e">
        <f>SUM(N31:N37)+N45</f>
        <v>#N/A</v>
      </c>
    </row>
    <row r="48" spans="1:15" x14ac:dyDescent="0.25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6"/>
    </row>
    <row r="50" spans="1:3" x14ac:dyDescent="0.25">
      <c r="A50" s="5" t="s">
        <v>4</v>
      </c>
    </row>
    <row r="52" spans="1:3" ht="175.2" customHeight="1" x14ac:dyDescent="0.3">
      <c r="B52"/>
    </row>
    <row r="53" spans="1:3" ht="14.4" x14ac:dyDescent="0.3">
      <c r="A53" s="4" t="s">
        <v>3</v>
      </c>
      <c r="B53"/>
    </row>
    <row r="54" spans="1:3" ht="14.4" x14ac:dyDescent="0.3">
      <c r="A54" s="3" t="s">
        <v>2</v>
      </c>
      <c r="B54"/>
    </row>
    <row r="55" spans="1:3" ht="14.4" x14ac:dyDescent="0.3">
      <c r="A55" s="3" t="s">
        <v>1</v>
      </c>
      <c r="B55"/>
    </row>
    <row r="56" spans="1:3" ht="14.4" x14ac:dyDescent="0.3">
      <c r="A56" s="3" t="s">
        <v>0</v>
      </c>
      <c r="B56"/>
    </row>
    <row r="57" spans="1:3" ht="14.4" x14ac:dyDescent="0.3">
      <c r="A57"/>
    </row>
    <row r="59" spans="1:3" x14ac:dyDescent="0.25">
      <c r="C59" s="2" t="s">
        <v>43</v>
      </c>
    </row>
  </sheetData>
  <mergeCells count="9">
    <mergeCell ref="B28:C28"/>
    <mergeCell ref="E28:F28"/>
    <mergeCell ref="B14:N14"/>
    <mergeCell ref="B15:N15"/>
    <mergeCell ref="B16:N16"/>
    <mergeCell ref="B17:N18"/>
    <mergeCell ref="A20:N20"/>
    <mergeCell ref="H28:I28"/>
    <mergeCell ref="K28:L28"/>
  </mergeCells>
  <hyperlinks>
    <hyperlink ref="C3" r:id="rId1" xr:uid="{6B243A60-D928-42A6-9340-4089C35202F3}"/>
    <hyperlink ref="C7" r:id="rId2" xr:uid="{0E9302BD-6CDB-40C8-94E8-C687082C7395}"/>
  </hyperlinks>
  <pageMargins left="0.7" right="0.7" top="0.75" bottom="0.75" header="0.3" footer="0.3"/>
  <pageSetup paperSize="9" scale="62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B40B9-3E6E-4F18-9235-7FF20D55C2B2}">
  <dimension ref="A1:B19"/>
  <sheetViews>
    <sheetView topLeftCell="A5" workbookViewId="0">
      <selection activeCell="C30" sqref="C30:C32"/>
    </sheetView>
  </sheetViews>
  <sheetFormatPr baseColWidth="10" defaultRowHeight="14.4" x14ac:dyDescent="0.3"/>
  <cols>
    <col min="1" max="1" width="17.88671875" bestFit="1" customWidth="1"/>
  </cols>
  <sheetData>
    <row r="1" spans="1:2" x14ac:dyDescent="0.3">
      <c r="A1" t="s">
        <v>41</v>
      </c>
      <c r="B1" t="s">
        <v>40</v>
      </c>
    </row>
    <row r="2" spans="1:2" x14ac:dyDescent="0.3">
      <c r="A2" s="50">
        <v>1</v>
      </c>
      <c r="B2" s="50">
        <v>4.95</v>
      </c>
    </row>
    <row r="3" spans="1:2" x14ac:dyDescent="0.3">
      <c r="A3" s="50">
        <v>2</v>
      </c>
      <c r="B3" s="50">
        <v>4.95</v>
      </c>
    </row>
    <row r="4" spans="1:2" x14ac:dyDescent="0.3">
      <c r="A4" s="50">
        <v>3</v>
      </c>
      <c r="B4" s="50">
        <v>6.45</v>
      </c>
    </row>
    <row r="5" spans="1:2" x14ac:dyDescent="0.3">
      <c r="A5" s="50">
        <v>4</v>
      </c>
      <c r="B5" s="50">
        <v>6.45</v>
      </c>
    </row>
    <row r="6" spans="1:2" x14ac:dyDescent="0.3">
      <c r="A6" s="50">
        <v>5</v>
      </c>
      <c r="B6" s="50">
        <v>7.35</v>
      </c>
    </row>
    <row r="7" spans="1:2" x14ac:dyDescent="0.3">
      <c r="A7" s="50">
        <v>6</v>
      </c>
      <c r="B7" s="50">
        <v>7.35</v>
      </c>
    </row>
    <row r="8" spans="1:2" x14ac:dyDescent="0.3">
      <c r="A8" s="50">
        <v>7</v>
      </c>
      <c r="B8" s="50">
        <v>7.99</v>
      </c>
    </row>
    <row r="9" spans="1:2" x14ac:dyDescent="0.3">
      <c r="A9" s="50">
        <v>8</v>
      </c>
      <c r="B9" s="50">
        <v>7.99</v>
      </c>
    </row>
    <row r="10" spans="1:2" x14ac:dyDescent="0.3">
      <c r="A10" s="50">
        <v>9</v>
      </c>
      <c r="B10" s="50">
        <v>7.99</v>
      </c>
    </row>
    <row r="11" spans="1:2" x14ac:dyDescent="0.3">
      <c r="A11" s="50">
        <v>10</v>
      </c>
      <c r="B11" s="50">
        <v>9.15</v>
      </c>
    </row>
    <row r="12" spans="1:2" x14ac:dyDescent="0.3">
      <c r="A12" s="50">
        <v>11</v>
      </c>
      <c r="B12" s="50">
        <v>9.15</v>
      </c>
    </row>
    <row r="13" spans="1:2" x14ac:dyDescent="0.3">
      <c r="A13" s="50">
        <v>12</v>
      </c>
      <c r="B13" s="50">
        <v>9.15</v>
      </c>
    </row>
    <row r="14" spans="1:2" x14ac:dyDescent="0.3">
      <c r="A14" s="50">
        <v>13</v>
      </c>
      <c r="B14" s="50">
        <v>9.15</v>
      </c>
    </row>
    <row r="15" spans="1:2" x14ac:dyDescent="0.3">
      <c r="A15" s="50">
        <v>14</v>
      </c>
      <c r="B15" s="50">
        <v>9.15</v>
      </c>
    </row>
    <row r="16" spans="1:2" x14ac:dyDescent="0.3">
      <c r="A16" s="50">
        <v>15</v>
      </c>
      <c r="B16" s="50">
        <v>9.15</v>
      </c>
    </row>
    <row r="17" spans="1:2" x14ac:dyDescent="0.3">
      <c r="A17" s="50">
        <v>16</v>
      </c>
      <c r="B17" s="50">
        <v>9.15</v>
      </c>
    </row>
    <row r="18" spans="1:2" x14ac:dyDescent="0.3">
      <c r="A18" s="50">
        <v>17</v>
      </c>
      <c r="B18" s="50">
        <v>9.15</v>
      </c>
    </row>
    <row r="19" spans="1:2" x14ac:dyDescent="0.3">
      <c r="A19" s="50">
        <v>18</v>
      </c>
      <c r="B19" s="50">
        <v>9.15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Bon de commande</vt:lpstr>
      <vt:lpstr>Calcul frais de 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</dc:creator>
  <cp:lastModifiedBy>Audrey</cp:lastModifiedBy>
  <cp:lastPrinted>2020-05-07T16:35:48Z</cp:lastPrinted>
  <dcterms:created xsi:type="dcterms:W3CDTF">2020-05-07T16:33:57Z</dcterms:created>
  <dcterms:modified xsi:type="dcterms:W3CDTF">2021-10-14T10:55:48Z</dcterms:modified>
</cp:coreProperties>
</file>